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585" activeTab="1"/>
  </bookViews>
  <sheets>
    <sheet name="Marketing" sheetId="1" r:id="rId1"/>
    <sheet name="Farm Supply" sheetId="2" r:id="rId2"/>
    <sheet name="choices" sheetId="3" state="hidden" r:id="rId3"/>
  </sheets>
  <externalReferences>
    <externalReference r:id="rId4"/>
  </externalReferences>
  <definedNames>
    <definedName name="Commodity">[1]Sheet2!$A$4:$A$9</definedName>
    <definedName name="Farmsupply">[1]Sheet2!$A$12:$A$15</definedName>
  </definedNames>
  <calcPr calcId="145621"/>
</workbook>
</file>

<file path=xl/calcChain.xml><?xml version="1.0" encoding="utf-8"?>
<calcChain xmlns="http://schemas.openxmlformats.org/spreadsheetml/2006/main">
  <c r="B33" i="2" l="1"/>
  <c r="B11" i="2"/>
  <c r="B13" i="2" s="1"/>
  <c r="B35" i="1"/>
  <c r="B13" i="1"/>
  <c r="B15" i="1" s="1"/>
  <c r="B19" i="2" l="1"/>
  <c r="B21" i="2" s="1"/>
  <c r="B24" i="2" s="1"/>
  <c r="B15" i="2"/>
  <c r="B16" i="2" s="1"/>
  <c r="B23" i="2" s="1"/>
  <c r="B21" i="1"/>
  <c r="B23" i="1" s="1"/>
  <c r="B26" i="1" s="1"/>
  <c r="B17" i="1"/>
  <c r="B25" i="2" l="1"/>
  <c r="B28" i="2" s="1"/>
  <c r="B34" i="2"/>
  <c r="B29" i="2"/>
  <c r="B31" i="2" s="1"/>
  <c r="B35" i="2" s="1"/>
  <c r="B17" i="2"/>
  <c r="B31" i="1"/>
  <c r="B18" i="1"/>
  <c r="B25" i="1" s="1"/>
  <c r="B27" i="1" s="1"/>
  <c r="B30" i="1" s="1"/>
  <c r="B19" i="1" l="1"/>
  <c r="B33" i="1"/>
  <c r="B37" i="1" s="1"/>
  <c r="B36" i="1"/>
</calcChain>
</file>

<file path=xl/sharedStrings.xml><?xml version="1.0" encoding="utf-8"?>
<sst xmlns="http://schemas.openxmlformats.org/spreadsheetml/2006/main" count="82" uniqueCount="57">
  <si>
    <t>Cooperative Elevator Co.</t>
  </si>
  <si>
    <t>Patronage dividend worksheet</t>
  </si>
  <si>
    <t>Marketing patronage example</t>
  </si>
  <si>
    <t>Enter Commodity from drop down list</t>
  </si>
  <si>
    <t>Corn</t>
  </si>
  <si>
    <t>Enter number of bushels or cwt</t>
  </si>
  <si>
    <t>Enter sales price per bu/cwt</t>
  </si>
  <si>
    <t>A</t>
  </si>
  <si>
    <t>Total sales price</t>
  </si>
  <si>
    <t>Estimated patronage dividend</t>
  </si>
  <si>
    <t>Allocated dividend portion</t>
  </si>
  <si>
    <t>Cash dividend portion</t>
  </si>
  <si>
    <t>Total dividend</t>
  </si>
  <si>
    <t>Enter estimated tax rate</t>
  </si>
  <si>
    <t>Total estimated taxes</t>
  </si>
  <si>
    <t>Cash portion of dividend</t>
  </si>
  <si>
    <t>Less estimated taxes</t>
  </si>
  <si>
    <t>Net cash to patron after taxes</t>
  </si>
  <si>
    <t>Net cash per bushel/cwt  after taxes</t>
  </si>
  <si>
    <t>B</t>
  </si>
  <si>
    <t>Allocated portion per bushel/cwt</t>
  </si>
  <si>
    <t>C</t>
  </si>
  <si>
    <t>Total cash and allocated per bushel/cwt after taxes</t>
  </si>
  <si>
    <t>Original price per bushel/cwt received</t>
  </si>
  <si>
    <t>Without patronage</t>
  </si>
  <si>
    <t>Actual cash total per bushel/cwt after taxes</t>
  </si>
  <si>
    <t>A + B</t>
  </si>
  <si>
    <t xml:space="preserve">With Patronage                               </t>
  </si>
  <si>
    <t>Actual cash and allocated per bushel/cwt after taxes</t>
  </si>
  <si>
    <t>A + B + C</t>
  </si>
  <si>
    <t>PATRONIZING COOPERATIVE ELEVATOR CO. MAKES "CENTS"!</t>
  </si>
  <si>
    <t>*Note - the above information is for example purposes only.  The actual dividend issued in September may differ from</t>
  </si>
  <si>
    <t>the amount calculated above.</t>
  </si>
  <si>
    <t>Farm Supply patronage example</t>
  </si>
  <si>
    <t>Enter Product from drop down list</t>
  </si>
  <si>
    <t>Fuel</t>
  </si>
  <si>
    <t>Enter number of tons, gallons or units</t>
  </si>
  <si>
    <t>Enter sales price per ton, gallons or units</t>
  </si>
  <si>
    <t>Net cash per ton/gallon/unit  after taxes</t>
  </si>
  <si>
    <t>Allocated portion per ton/gallon/unit</t>
  </si>
  <si>
    <t>Total cash and allocated per ton/gallon/unit after taxes</t>
  </si>
  <si>
    <t>Original cost per ton/gallon/unit</t>
  </si>
  <si>
    <t>Actual cash cost per ton/gallon/unit after taxes</t>
  </si>
  <si>
    <t>A - B</t>
  </si>
  <si>
    <t>With Patronage</t>
  </si>
  <si>
    <t>Actual cash and allocated cost per ton/gallon/unit after taxes</t>
  </si>
  <si>
    <t>A - B - C</t>
  </si>
  <si>
    <t>1/31/13 Estimated Farm supply percentage rate</t>
  </si>
  <si>
    <t>Wheat</t>
  </si>
  <si>
    <t>Soybeans</t>
  </si>
  <si>
    <t>Navy Beans</t>
  </si>
  <si>
    <t>Black Beans</t>
  </si>
  <si>
    <t>Small Red Beans</t>
  </si>
  <si>
    <t>Fertilizer</t>
  </si>
  <si>
    <t>Seed</t>
  </si>
  <si>
    <t>Chemicals</t>
  </si>
  <si>
    <t>1/31/14 Estimated marketing percentage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</si>
</sst>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9" xfId="0" applyFont="1" applyFill="1" applyBorder="1" applyAlignment="1" applyProtection="1">
      <alignment horizontal="center"/>
      <protection locked="0"/>
    </xf>
    <xf numFmtId="164" fontId="0" fillId="2" borderId="9" xfId="1" applyNumberFormat="1" applyFont="1" applyFill="1" applyBorder="1" applyProtection="1">
      <protection locked="0"/>
    </xf>
    <xf numFmtId="7" fontId="0" fillId="2" borderId="9" xfId="2" applyNumberFormat="1" applyFont="1" applyFill="1" applyBorder="1" applyProtection="1">
      <protection locked="0"/>
    </xf>
    <xf numFmtId="9" fontId="0" fillId="2" borderId="9" xfId="3" applyFont="1" applyFill="1" applyBorder="1" applyProtection="1">
      <protection locked="0"/>
    </xf>
    <xf numFmtId="0" fontId="4" fillId="0" borderId="1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0" fillId="0" borderId="3" xfId="0" applyBorder="1" applyProtection="1"/>
    <xf numFmtId="0" fontId="0" fillId="0" borderId="0" xfId="0" applyProtection="1"/>
    <xf numFmtId="0" fontId="4" fillId="0" borderId="4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0" fillId="0" borderId="5" xfId="0" applyBorder="1" applyProtection="1"/>
    <xf numFmtId="0" fontId="4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0" fillId="0" borderId="8" xfId="0" applyBorder="1" applyProtection="1"/>
    <xf numFmtId="0" fontId="6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0" fillId="0" borderId="0" xfId="0" applyAlignment="1" applyProtection="1">
      <alignment horizontal="right"/>
    </xf>
    <xf numFmtId="7" fontId="0" fillId="3" borderId="0" xfId="2" applyNumberFormat="1" applyFont="1" applyFill="1" applyProtection="1"/>
    <xf numFmtId="165" fontId="0" fillId="3" borderId="10" xfId="3" applyNumberFormat="1" applyFont="1" applyFill="1" applyBorder="1" applyProtection="1"/>
    <xf numFmtId="0" fontId="7" fillId="0" borderId="0" xfId="0" applyFont="1" applyAlignment="1" applyProtection="1">
      <alignment horizontal="right"/>
    </xf>
    <xf numFmtId="7" fontId="7" fillId="3" borderId="9" xfId="2" applyNumberFormat="1" applyFont="1" applyFill="1" applyBorder="1" applyProtection="1"/>
    <xf numFmtId="7" fontId="0" fillId="0" borderId="0" xfId="2" applyNumberFormat="1" applyFont="1" applyProtection="1"/>
    <xf numFmtId="9" fontId="3" fillId="0" borderId="0" xfId="3" applyFont="1" applyProtection="1"/>
    <xf numFmtId="0" fontId="6" fillId="0" borderId="0" xfId="0" applyFont="1" applyAlignment="1" applyProtection="1">
      <alignment horizontal="right"/>
    </xf>
    <xf numFmtId="44" fontId="0" fillId="0" borderId="0" xfId="0" applyNumberFormat="1" applyProtection="1"/>
    <xf numFmtId="7" fontId="0" fillId="3" borderId="0" xfId="0" applyNumberFormat="1" applyFill="1" applyProtection="1"/>
    <xf numFmtId="166" fontId="0" fillId="3" borderId="0" xfId="2" applyNumberFormat="1" applyFont="1" applyFill="1" applyProtection="1"/>
    <xf numFmtId="166" fontId="0" fillId="0" borderId="0" xfId="0" applyNumberFormat="1" applyProtection="1"/>
    <xf numFmtId="166" fontId="0" fillId="3" borderId="0" xfId="0" applyNumberFormat="1" applyFill="1" applyProtection="1"/>
    <xf numFmtId="7" fontId="0" fillId="3" borderId="10" xfId="2" applyNumberFormat="1" applyFont="1" applyFill="1" applyBorder="1" applyProtection="1"/>
    <xf numFmtId="166" fontId="7" fillId="3" borderId="11" xfId="0" applyNumberFormat="1" applyFont="1" applyFill="1" applyBorder="1" applyProtection="1"/>
    <xf numFmtId="166" fontId="0" fillId="0" borderId="0" xfId="0" applyNumberFormat="1" applyBorder="1" applyProtection="1"/>
    <xf numFmtId="166" fontId="7" fillId="3" borderId="12" xfId="2" applyNumberFormat="1" applyFont="1" applyFill="1" applyBorder="1" applyProtection="1"/>
    <xf numFmtId="166" fontId="7" fillId="3" borderId="13" xfId="2" applyNumberFormat="1" applyFont="1" applyFill="1" applyBorder="1" applyProtection="1"/>
    <xf numFmtId="166" fontId="7" fillId="0" borderId="0" xfId="0" applyNumberFormat="1" applyFont="1" applyProtection="1"/>
    <xf numFmtId="166" fontId="7" fillId="3" borderId="12" xfId="0" applyNumberFormat="1" applyFont="1" applyFill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166" fontId="7" fillId="3" borderId="13" xfId="0" applyNumberFormat="1" applyFont="1" applyFill="1" applyBorder="1" applyProtection="1"/>
    <xf numFmtId="0" fontId="0" fillId="0" borderId="0" xfId="0" quotePrefix="1" applyProtection="1"/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right"/>
    </xf>
    <xf numFmtId="7" fontId="0" fillId="0" borderId="0" xfId="0" applyNumberFormat="1" applyProtection="1"/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329664</xdr:colOff>
      <xdr:row>0</xdr:row>
      <xdr:rowOff>76201</xdr:rowOff>
    </xdr:from>
    <xdr:to>
      <xdr:col>3</xdr:col>
      <xdr:colOff>533399</xdr:colOff>
      <xdr:row>3</xdr:row>
      <xdr:rowOff>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6514" y="76201"/>
          <a:ext cx="813335" cy="7429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76200</xdr:rowOff>
    </xdr:from>
    <xdr:to>
      <xdr:col>3</xdr:col>
      <xdr:colOff>542925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7950" y="76200"/>
          <a:ext cx="742950" cy="6858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tronage%20dividend%20example%203-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ing"/>
      <sheetName val="Farm Supply"/>
      <sheetName val="Sheet2"/>
    </sheetNames>
    <sheetDataSet>
      <sheetData sheetId="0" refreshError="1"/>
      <sheetData sheetId="1" refreshError="1"/>
      <sheetData sheetId="2">
        <row r="4">
          <cell r="A4" t="str">
            <v>Corn</v>
          </cell>
        </row>
        <row r="5">
          <cell r="A5" t="str">
            <v>Soybeans</v>
          </cell>
        </row>
        <row r="6">
          <cell r="A6" t="str">
            <v>Wheat</v>
          </cell>
        </row>
        <row r="7">
          <cell r="A7" t="str">
            <v>Navy Beans</v>
          </cell>
        </row>
        <row r="8">
          <cell r="A8" t="str">
            <v>Black Beans</v>
          </cell>
        </row>
        <row r="9">
          <cell r="A9" t="str">
            <v>Small Red Beans</v>
          </cell>
        </row>
        <row r="12">
          <cell r="A12" t="str">
            <v>Fertilizer</v>
          </cell>
        </row>
        <row r="13">
          <cell r="A13" t="str">
            <v>Fuel</v>
          </cell>
        </row>
        <row r="14">
          <cell r="A14" t="str">
            <v>Seed</v>
          </cell>
        </row>
        <row r="15">
          <cell r="A15" t="str">
            <v>Chemicals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4" workbookViewId="0">
      <selection activeCell="B10" sqref="B10"/>
    </sheetView>
  </sheetViews>
  <sheetFormatPr defaultRowHeight="15" x14ac:dyDescent="0.25"/>
  <cols>
    <col min="1" max="1" width="60.7109375" style="8" bestFit="1" customWidth="1"/>
    <col min="2" max="2" width="18.42578125" style="8" customWidth="1"/>
    <col min="3" max="3" width="9.140625" style="8"/>
    <col min="4" max="4" width="19.28515625" style="8" customWidth="1"/>
    <col min="5" max="16384" width="9.140625" style="8"/>
  </cols>
  <sheetData>
    <row r="1" spans="1:4" ht="23.25" x14ac:dyDescent="0.35">
      <c r="A1" s="5" t="s">
        <v>0</v>
      </c>
      <c r="B1" s="6"/>
      <c r="C1" s="6"/>
      <c r="D1" s="7"/>
    </row>
    <row r="2" spans="1:4" ht="23.25" x14ac:dyDescent="0.35">
      <c r="A2" s="9" t="s">
        <v>1</v>
      </c>
      <c r="B2" s="10"/>
      <c r="C2" s="10"/>
      <c r="D2" s="11"/>
    </row>
    <row r="3" spans="1:4" ht="24" thickBot="1" x14ac:dyDescent="0.4">
      <c r="A3" s="12" t="s">
        <v>2</v>
      </c>
      <c r="B3" s="13"/>
      <c r="C3" s="13"/>
      <c r="D3" s="14"/>
    </row>
    <row r="9" spans="1:4" x14ac:dyDescent="0.25">
      <c r="A9" s="15"/>
    </row>
    <row r="10" spans="1:4" x14ac:dyDescent="0.25">
      <c r="A10" s="16" t="s">
        <v>3</v>
      </c>
      <c r="B10" s="1" t="s">
        <v>48</v>
      </c>
    </row>
    <row r="11" spans="1:4" x14ac:dyDescent="0.25">
      <c r="A11" s="16" t="s">
        <v>5</v>
      </c>
      <c r="B11" s="2">
        <v>10000</v>
      </c>
    </row>
    <row r="12" spans="1:4" x14ac:dyDescent="0.25">
      <c r="A12" s="16" t="s">
        <v>6</v>
      </c>
      <c r="B12" s="3">
        <v>6</v>
      </c>
      <c r="C12" s="17" t="s">
        <v>7</v>
      </c>
    </row>
    <row r="13" spans="1:4" x14ac:dyDescent="0.25">
      <c r="A13" s="18" t="s">
        <v>8</v>
      </c>
      <c r="B13" s="19">
        <f>+B11*B12</f>
        <v>60000</v>
      </c>
      <c r="C13" s="17"/>
    </row>
    <row r="14" spans="1:4" x14ac:dyDescent="0.25">
      <c r="A14" s="18" t="s">
        <v>56</v>
      </c>
      <c r="B14" s="20">
        <v>3.5950000000000003E-2</v>
      </c>
      <c r="C14" s="17"/>
    </row>
    <row r="15" spans="1:4" ht="18.75" x14ac:dyDescent="0.3">
      <c r="A15" s="21" t="s">
        <v>9</v>
      </c>
      <c r="B15" s="22">
        <f>+B13*B14</f>
        <v>2157</v>
      </c>
      <c r="C15" s="17"/>
    </row>
    <row r="16" spans="1:4" x14ac:dyDescent="0.25">
      <c r="A16" s="18"/>
      <c r="B16" s="23"/>
      <c r="C16" s="17"/>
    </row>
    <row r="17" spans="1:3" ht="18.75" x14ac:dyDescent="0.3">
      <c r="A17" s="21" t="s">
        <v>10</v>
      </c>
      <c r="B17" s="22">
        <f>+B15*0.6</f>
        <v>1294.2</v>
      </c>
      <c r="C17" s="24"/>
    </row>
    <row r="18" spans="1:3" ht="18.75" x14ac:dyDescent="0.3">
      <c r="A18" s="21" t="s">
        <v>11</v>
      </c>
      <c r="B18" s="22">
        <f>+B15-B17</f>
        <v>862.8</v>
      </c>
      <c r="C18" s="24"/>
    </row>
    <row r="19" spans="1:3" ht="18.75" x14ac:dyDescent="0.3">
      <c r="A19" s="21" t="s">
        <v>9</v>
      </c>
      <c r="B19" s="22">
        <f>SUM(B17:B18)</f>
        <v>2157</v>
      </c>
      <c r="C19" s="17"/>
    </row>
    <row r="20" spans="1:3" x14ac:dyDescent="0.25">
      <c r="A20" s="25"/>
      <c r="B20" s="26"/>
      <c r="C20" s="17"/>
    </row>
    <row r="21" spans="1:3" x14ac:dyDescent="0.25">
      <c r="A21" s="18" t="s">
        <v>12</v>
      </c>
      <c r="B21" s="27">
        <f>+B15</f>
        <v>2157</v>
      </c>
      <c r="C21" s="17"/>
    </row>
    <row r="22" spans="1:3" x14ac:dyDescent="0.25">
      <c r="A22" s="16" t="s">
        <v>13</v>
      </c>
      <c r="B22" s="4">
        <v>0.2</v>
      </c>
      <c r="C22" s="17"/>
    </row>
    <row r="23" spans="1:3" x14ac:dyDescent="0.25">
      <c r="A23" s="18" t="s">
        <v>14</v>
      </c>
      <c r="B23" s="28">
        <f>+B21*B22</f>
        <v>431.40000000000003</v>
      </c>
      <c r="C23" s="17"/>
    </row>
    <row r="24" spans="1:3" x14ac:dyDescent="0.25">
      <c r="A24" s="18"/>
      <c r="B24" s="29"/>
      <c r="C24" s="17"/>
    </row>
    <row r="25" spans="1:3" x14ac:dyDescent="0.25">
      <c r="A25" s="18" t="s">
        <v>15</v>
      </c>
      <c r="B25" s="30">
        <f>+B18</f>
        <v>862.8</v>
      </c>
      <c r="C25" s="17"/>
    </row>
    <row r="26" spans="1:3" x14ac:dyDescent="0.25">
      <c r="A26" s="18" t="s">
        <v>16</v>
      </c>
      <c r="B26" s="31">
        <f>-B23</f>
        <v>-431.40000000000003</v>
      </c>
      <c r="C26" s="17"/>
    </row>
    <row r="27" spans="1:3" ht="19.5" thickBot="1" x14ac:dyDescent="0.35">
      <c r="A27" s="21" t="s">
        <v>17</v>
      </c>
      <c r="B27" s="32">
        <f>+B25+B26</f>
        <v>431.39999999999992</v>
      </c>
      <c r="C27" s="17"/>
    </row>
    <row r="28" spans="1:3" ht="15.75" thickTop="1" x14ac:dyDescent="0.25">
      <c r="A28" s="18"/>
      <c r="B28" s="33"/>
      <c r="C28" s="17"/>
    </row>
    <row r="29" spans="1:3" x14ac:dyDescent="0.25">
      <c r="A29" s="25"/>
      <c r="B29" s="29"/>
      <c r="C29" s="17"/>
    </row>
    <row r="30" spans="1:3" ht="19.5" thickBot="1" x14ac:dyDescent="0.35">
      <c r="A30" s="21" t="s">
        <v>18</v>
      </c>
      <c r="B30" s="34">
        <f>+B27/B11</f>
        <v>4.3139999999999991E-2</v>
      </c>
      <c r="C30" s="17" t="s">
        <v>19</v>
      </c>
    </row>
    <row r="31" spans="1:3" ht="20.25" thickTop="1" thickBot="1" x14ac:dyDescent="0.35">
      <c r="A31" s="21" t="s">
        <v>20</v>
      </c>
      <c r="B31" s="35">
        <f>+B17/B11</f>
        <v>0.12942000000000001</v>
      </c>
      <c r="C31" s="17" t="s">
        <v>21</v>
      </c>
    </row>
    <row r="32" spans="1:3" ht="19.5" thickTop="1" x14ac:dyDescent="0.3">
      <c r="A32" s="21"/>
      <c r="B32" s="36"/>
      <c r="C32" s="17"/>
    </row>
    <row r="33" spans="1:4" ht="19.5" thickBot="1" x14ac:dyDescent="0.35">
      <c r="A33" s="21" t="s">
        <v>22</v>
      </c>
      <c r="B33" s="37">
        <f>+B30+B31</f>
        <v>0.17255999999999999</v>
      </c>
      <c r="C33" s="17"/>
    </row>
    <row r="34" spans="1:4" ht="19.5" thickTop="1" x14ac:dyDescent="0.3">
      <c r="A34" s="21"/>
      <c r="B34" s="36"/>
      <c r="C34" s="17"/>
    </row>
    <row r="35" spans="1:4" ht="19.5" thickBot="1" x14ac:dyDescent="0.35">
      <c r="A35" s="21" t="s">
        <v>23</v>
      </c>
      <c r="B35" s="37">
        <f>+B12</f>
        <v>6</v>
      </c>
      <c r="C35" s="17"/>
      <c r="D35" s="38" t="s">
        <v>24</v>
      </c>
    </row>
    <row r="36" spans="1:4" ht="20.25" thickTop="1" thickBot="1" x14ac:dyDescent="0.35">
      <c r="A36" s="21" t="s">
        <v>25</v>
      </c>
      <c r="B36" s="37">
        <f>+B12+B30</f>
        <v>6.0431400000000002</v>
      </c>
      <c r="C36" s="17" t="s">
        <v>26</v>
      </c>
      <c r="D36" s="39" t="s">
        <v>27</v>
      </c>
    </row>
    <row r="37" spans="1:4" ht="20.25" thickTop="1" thickBot="1" x14ac:dyDescent="0.35">
      <c r="A37" s="21" t="s">
        <v>28</v>
      </c>
      <c r="B37" s="40">
        <f>+B12+B33</f>
        <v>6.1725599999999998</v>
      </c>
      <c r="C37" s="17" t="s">
        <v>29</v>
      </c>
      <c r="D37" s="39" t="s">
        <v>27</v>
      </c>
    </row>
    <row r="38" spans="1:4" ht="15.75" thickTop="1" x14ac:dyDescent="0.25"/>
    <row r="39" spans="1:4" ht="15.75" thickBot="1" x14ac:dyDescent="0.3"/>
    <row r="40" spans="1:4" ht="29.25" thickBot="1" x14ac:dyDescent="0.5">
      <c r="A40" s="46" t="s">
        <v>30</v>
      </c>
      <c r="B40" s="47"/>
      <c r="C40" s="47"/>
      <c r="D40" s="48"/>
    </row>
    <row r="42" spans="1:4" x14ac:dyDescent="0.25">
      <c r="A42" s="41" t="s">
        <v>31</v>
      </c>
    </row>
    <row r="43" spans="1:4" x14ac:dyDescent="0.25">
      <c r="A43" s="8" t="s">
        <v>32</v>
      </c>
    </row>
  </sheetData>
  <sheetProtection password="E886" sheet="1" objects="1" scenarios="1" selectLockedCells="1"/>
  <mergeCells count="1">
    <mergeCell ref="A40:D40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choices!$A$5:$A$10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20" sqref="B20"/>
    </sheetView>
  </sheetViews>
  <sheetFormatPr defaultRowHeight="15" x14ac:dyDescent="0.25"/>
  <cols>
    <col min="1" max="1" width="72.28515625" style="8" customWidth="1"/>
    <col min="2" max="2" width="18.42578125" style="8" customWidth="1"/>
    <col min="3" max="3" width="9.140625" style="8"/>
    <col min="4" max="4" width="17.7109375" style="8" customWidth="1"/>
    <col min="5" max="16384" width="9.140625" style="8"/>
  </cols>
  <sheetData>
    <row r="1" spans="1:4" ht="23.25" x14ac:dyDescent="0.35">
      <c r="A1" s="5" t="s">
        <v>0</v>
      </c>
      <c r="B1" s="6"/>
      <c r="C1" s="6"/>
      <c r="D1" s="7"/>
    </row>
    <row r="2" spans="1:4" ht="23.25" x14ac:dyDescent="0.35">
      <c r="A2" s="9" t="s">
        <v>1</v>
      </c>
      <c r="B2" s="10"/>
      <c r="C2" s="10"/>
      <c r="D2" s="11"/>
    </row>
    <row r="3" spans="1:4" ht="24" thickBot="1" x14ac:dyDescent="0.4">
      <c r="A3" s="12" t="s">
        <v>33</v>
      </c>
      <c r="B3" s="13"/>
      <c r="C3" s="13"/>
      <c r="D3" s="14"/>
    </row>
    <row r="4" spans="1:4" ht="23.25" x14ac:dyDescent="0.35">
      <c r="A4" s="42"/>
      <c r="B4" s="43"/>
      <c r="C4" s="43"/>
    </row>
    <row r="5" spans="1:4" ht="23.25" x14ac:dyDescent="0.35">
      <c r="A5" s="42"/>
      <c r="B5" s="43"/>
      <c r="C5" s="43"/>
    </row>
    <row r="7" spans="1:4" x14ac:dyDescent="0.25">
      <c r="A7" s="15"/>
    </row>
    <row r="8" spans="1:4" x14ac:dyDescent="0.25">
      <c r="A8" s="16" t="s">
        <v>34</v>
      </c>
      <c r="B8" s="1" t="s">
        <v>35</v>
      </c>
    </row>
    <row r="9" spans="1:4" x14ac:dyDescent="0.25">
      <c r="A9" s="16" t="s">
        <v>36</v>
      </c>
      <c r="B9" s="2">
        <v>10000</v>
      </c>
    </row>
    <row r="10" spans="1:4" x14ac:dyDescent="0.25">
      <c r="A10" s="16" t="s">
        <v>37</v>
      </c>
      <c r="B10" s="3">
        <v>3</v>
      </c>
      <c r="C10" s="17" t="s">
        <v>7</v>
      </c>
    </row>
    <row r="11" spans="1:4" x14ac:dyDescent="0.25">
      <c r="A11" s="44" t="s">
        <v>8</v>
      </c>
      <c r="B11" s="19">
        <f>+B9*B10</f>
        <v>30000</v>
      </c>
      <c r="C11" s="17"/>
    </row>
    <row r="12" spans="1:4" x14ac:dyDescent="0.25">
      <c r="A12" s="44" t="s">
        <v>47</v>
      </c>
      <c r="B12" s="20">
        <v>1.6369999999999999E-2</v>
      </c>
      <c r="C12" s="17"/>
    </row>
    <row r="13" spans="1:4" ht="18.75" x14ac:dyDescent="0.3">
      <c r="A13" s="21" t="s">
        <v>9</v>
      </c>
      <c r="B13" s="22">
        <f>+B11*B12</f>
        <v>491.09999999999997</v>
      </c>
      <c r="C13" s="17"/>
    </row>
    <row r="14" spans="1:4" x14ac:dyDescent="0.25">
      <c r="A14" s="18"/>
      <c r="B14" s="23"/>
      <c r="C14" s="17"/>
    </row>
    <row r="15" spans="1:4" ht="18.75" x14ac:dyDescent="0.3">
      <c r="A15" s="21" t="s">
        <v>10</v>
      </c>
      <c r="B15" s="22">
        <f>+B13*0.6</f>
        <v>294.65999999999997</v>
      </c>
      <c r="C15" s="24"/>
    </row>
    <row r="16" spans="1:4" ht="18.75" x14ac:dyDescent="0.3">
      <c r="A16" s="21" t="s">
        <v>11</v>
      </c>
      <c r="B16" s="22">
        <f>+B13-B15</f>
        <v>196.44</v>
      </c>
      <c r="C16" s="24"/>
    </row>
    <row r="17" spans="1:3" ht="18.75" x14ac:dyDescent="0.3">
      <c r="A17" s="21" t="s">
        <v>9</v>
      </c>
      <c r="B17" s="22">
        <f>SUM(B15:B16)</f>
        <v>491.09999999999997</v>
      </c>
      <c r="C17" s="17"/>
    </row>
    <row r="18" spans="1:3" x14ac:dyDescent="0.25">
      <c r="A18" s="25"/>
      <c r="B18" s="45"/>
      <c r="C18" s="17"/>
    </row>
    <row r="19" spans="1:3" x14ac:dyDescent="0.25">
      <c r="A19" s="44" t="s">
        <v>12</v>
      </c>
      <c r="B19" s="27">
        <f>+B13</f>
        <v>491.09999999999997</v>
      </c>
      <c r="C19" s="17"/>
    </row>
    <row r="20" spans="1:3" x14ac:dyDescent="0.25">
      <c r="A20" s="16" t="s">
        <v>13</v>
      </c>
      <c r="B20" s="4">
        <v>0.2</v>
      </c>
      <c r="C20" s="17"/>
    </row>
    <row r="21" spans="1:3" x14ac:dyDescent="0.25">
      <c r="A21" s="44" t="s">
        <v>14</v>
      </c>
      <c r="B21" s="28">
        <f>+B19*B20</f>
        <v>98.22</v>
      </c>
      <c r="C21" s="17"/>
    </row>
    <row r="22" spans="1:3" x14ac:dyDescent="0.25">
      <c r="A22" s="18"/>
      <c r="B22" s="29"/>
      <c r="C22" s="17"/>
    </row>
    <row r="23" spans="1:3" x14ac:dyDescent="0.25">
      <c r="A23" s="44" t="s">
        <v>15</v>
      </c>
      <c r="B23" s="30">
        <f>+B16</f>
        <v>196.44</v>
      </c>
      <c r="C23" s="17"/>
    </row>
    <row r="24" spans="1:3" x14ac:dyDescent="0.25">
      <c r="A24" s="44" t="s">
        <v>16</v>
      </c>
      <c r="B24" s="31">
        <f>-B21</f>
        <v>-98.22</v>
      </c>
      <c r="C24" s="17"/>
    </row>
    <row r="25" spans="1:3" ht="19.5" thickBot="1" x14ac:dyDescent="0.35">
      <c r="A25" s="21" t="s">
        <v>17</v>
      </c>
      <c r="B25" s="32">
        <f>+B23+B24</f>
        <v>98.22</v>
      </c>
      <c r="C25" s="17"/>
    </row>
    <row r="26" spans="1:3" ht="15.75" thickTop="1" x14ac:dyDescent="0.25">
      <c r="A26" s="18"/>
      <c r="B26" s="33"/>
      <c r="C26" s="17"/>
    </row>
    <row r="27" spans="1:3" x14ac:dyDescent="0.25">
      <c r="A27" s="25"/>
      <c r="B27" s="29"/>
      <c r="C27" s="17"/>
    </row>
    <row r="28" spans="1:3" ht="19.5" thickBot="1" x14ac:dyDescent="0.35">
      <c r="A28" s="21" t="s">
        <v>38</v>
      </c>
      <c r="B28" s="34">
        <f>+B25/B9</f>
        <v>9.8219999999999991E-3</v>
      </c>
      <c r="C28" s="17" t="s">
        <v>19</v>
      </c>
    </row>
    <row r="29" spans="1:3" ht="20.25" thickTop="1" thickBot="1" x14ac:dyDescent="0.35">
      <c r="A29" s="21" t="s">
        <v>39</v>
      </c>
      <c r="B29" s="35">
        <f>+B15/B9</f>
        <v>2.9465999999999996E-2</v>
      </c>
      <c r="C29" s="17" t="s">
        <v>21</v>
      </c>
    </row>
    <row r="30" spans="1:3" ht="19.5" thickTop="1" x14ac:dyDescent="0.3">
      <c r="A30" s="21"/>
      <c r="B30" s="36"/>
      <c r="C30" s="17"/>
    </row>
    <row r="31" spans="1:3" ht="19.5" thickBot="1" x14ac:dyDescent="0.35">
      <c r="A31" s="21" t="s">
        <v>40</v>
      </c>
      <c r="B31" s="37">
        <f>+B28+B29</f>
        <v>3.9287999999999997E-2</v>
      </c>
      <c r="C31" s="17"/>
    </row>
    <row r="32" spans="1:3" ht="19.5" thickTop="1" x14ac:dyDescent="0.3">
      <c r="A32" s="21"/>
      <c r="B32" s="36"/>
      <c r="C32" s="17"/>
    </row>
    <row r="33" spans="1:4" ht="19.5" thickBot="1" x14ac:dyDescent="0.35">
      <c r="A33" s="21" t="s">
        <v>41</v>
      </c>
      <c r="B33" s="37">
        <f>+B10</f>
        <v>3</v>
      </c>
      <c r="C33" s="17"/>
      <c r="D33" s="38" t="s">
        <v>24</v>
      </c>
    </row>
    <row r="34" spans="1:4" ht="20.25" thickTop="1" thickBot="1" x14ac:dyDescent="0.35">
      <c r="A34" s="21" t="s">
        <v>42</v>
      </c>
      <c r="B34" s="37">
        <f>+B10-B28</f>
        <v>2.9901779999999998</v>
      </c>
      <c r="C34" s="17" t="s">
        <v>43</v>
      </c>
      <c r="D34" s="38" t="s">
        <v>44</v>
      </c>
    </row>
    <row r="35" spans="1:4" ht="20.25" thickTop="1" thickBot="1" x14ac:dyDescent="0.35">
      <c r="A35" s="21" t="s">
        <v>45</v>
      </c>
      <c r="B35" s="40">
        <f>+B10-B31</f>
        <v>2.960712</v>
      </c>
      <c r="C35" s="17" t="s">
        <v>46</v>
      </c>
      <c r="D35" s="38" t="s">
        <v>44</v>
      </c>
    </row>
    <row r="36" spans="1:4" ht="15.75" thickTop="1" x14ac:dyDescent="0.25"/>
    <row r="37" spans="1:4" ht="15.75" thickBot="1" x14ac:dyDescent="0.3"/>
    <row r="38" spans="1:4" ht="29.25" thickBot="1" x14ac:dyDescent="0.5">
      <c r="A38" s="46" t="s">
        <v>30</v>
      </c>
      <c r="B38" s="47"/>
      <c r="C38" s="47"/>
      <c r="D38" s="48"/>
    </row>
    <row r="40" spans="1:4" x14ac:dyDescent="0.25">
      <c r="A40" s="41" t="s">
        <v>31</v>
      </c>
    </row>
    <row r="41" spans="1:4" x14ac:dyDescent="0.25">
      <c r="A41" s="8" t="s">
        <v>32</v>
      </c>
    </row>
  </sheetData>
  <sheetProtection password="E886" sheet="1" objects="1" scenarios="1" selectLockedCells="1"/>
  <mergeCells count="1">
    <mergeCell ref="A38:D38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choices!$B$5:$B$8</xm:f>
          </x14:formula1>
          <xm:sqref>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0"/>
  <sheetViews>
    <sheetView workbookViewId="0">
      <selection activeCell="B9" sqref="B9"/>
    </sheetView>
  </sheetViews>
  <sheetFormatPr defaultRowHeight="15" x14ac:dyDescent="0.25"/>
  <cols>
    <col min="1" max="1" width="15.5703125" bestFit="1" customWidth="1"/>
  </cols>
  <sheetData>
    <row r="5" spans="1:2" x14ac:dyDescent="0.25">
      <c r="A5" t="s">
        <v>4</v>
      </c>
      <c r="B5" t="s">
        <v>53</v>
      </c>
    </row>
    <row r="6" spans="1:2" x14ac:dyDescent="0.25">
      <c r="A6" t="s">
        <v>48</v>
      </c>
      <c r="B6" t="s">
        <v>35</v>
      </c>
    </row>
    <row r="7" spans="1:2" x14ac:dyDescent="0.25">
      <c r="A7" t="s">
        <v>49</v>
      </c>
      <c r="B7" t="s">
        <v>54</v>
      </c>
    </row>
    <row r="8" spans="1:2" x14ac:dyDescent="0.25">
      <c r="A8" t="s">
        <v>50</v>
      </c>
      <c r="B8" t="s">
        <v>55</v>
      </c>
    </row>
    <row r="9" spans="1:2" x14ac:dyDescent="0.25">
      <c r="A9" t="s">
        <v>51</v>
      </c>
    </row>
    <row r="10" spans="1:2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Marketing</vt:lpstr>
      <vt:lpstr>Farm Supply</vt:lpstr>
      <vt:lpstr>choices</vt:lpstr>
    </vt:vector>
  </TitlesOfParts>
  <Company>Cooperative Elevator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Wehner</dc:creator>
  <cp:lastModifiedBy>Michael Wehner</cp:lastModifiedBy>
  <dcterms:created xsi:type="dcterms:W3CDTF">2013-03-12T19:22:20Z</dcterms:created>
  <dcterms:modified xsi:type="dcterms:W3CDTF">2014-06-16T12:19:06Z</dcterms:modified>
</cp:coreProperties>
</file>